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40" windowHeight="5265" activeTab="0"/>
  </bookViews>
  <sheets>
    <sheet name="2023-24 TOTALS" sheetId="1" r:id="rId1"/>
    <sheet name="2023-24 BUSINESS" sheetId="2" r:id="rId2"/>
    <sheet name="2023-24 PRIVATE" sheetId="3" r:id="rId3"/>
  </sheets>
  <definedNames/>
  <calcPr fullCalcOnLoad="1"/>
</workbook>
</file>

<file path=xl/sharedStrings.xml><?xml version="1.0" encoding="utf-8"?>
<sst xmlns="http://schemas.openxmlformats.org/spreadsheetml/2006/main" count="126" uniqueCount="31">
  <si>
    <t>Deschutes County</t>
  </si>
  <si>
    <t>Transient Room Tax Report</t>
  </si>
  <si>
    <t>Total - Business &amp; Private</t>
  </si>
  <si>
    <t xml:space="preserve">      Current Month</t>
  </si>
  <si>
    <t xml:space="preserve">    Year-To-Date</t>
  </si>
  <si>
    <t>$ Change</t>
  </si>
  <si>
    <t>% Change</t>
  </si>
  <si>
    <t xml:space="preserve"> 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</si>
  <si>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</si>
  <si>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</si>
  <si>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</si>
  <si>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</si>
  <si>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</si>
  <si>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</si>
  <si>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</si>
  <si>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</si>
  <si>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</si>
  <si>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 xml:space="preserve">April </t>
  </si>
  <si>
    <t>April</t>
  </si>
  <si>
    <t>May</t>
  </si>
  <si>
    <t>June</t>
  </si>
  <si>
    <t>FY  TOTAL</t>
  </si>
  <si>
    <t>Business</t>
  </si>
  <si>
    <t>Private</t>
  </si>
  <si>
    <t xml:space="preserve">* Note: Transient room tax collections are on a cash basis system; the revenue amounts shown for each month relate to property rented for prior </t>
  </si>
  <si>
    <t>month(s).</t>
  </si>
  <si>
    <t xml:space="preserve">* Note: Transient room tax collections are on a cash basis system; the revenue amounts shown for each month relate to property rented for </t>
  </si>
  <si>
    <t>prior month(s).</t>
  </si>
  <si>
    <t>FY 22-23</t>
  </si>
  <si>
    <t>FY 23-24</t>
  </si>
  <si>
    <t>As of September 30, 2023*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</si>
</sst>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* #,##0.0_);_(* \(#,##0.0\);_(* &quot;-&quot;_);_(@_)"/>
    <numFmt numFmtId="172" formatCode="_(* #,##0.00_);_(* \(#,##0.00\);_(* &quot;-&quot;_);_(@_)"/>
    <numFmt numFmtId="173" formatCode="_(* #,##0.000_);_(* \(#,##0.000\);_(* &quot;-&quot;_);_(@_)"/>
    <numFmt numFmtId="174" formatCode="0.000"/>
    <numFmt numFmtId="175" formatCode="0.0000"/>
    <numFmt numFmtId="176" formatCode="_(* #,##0.0000_);_(* \(#,##0.0000\);_(* &quot;-&quot;_);_(@_)"/>
  </numFmts>
  <fonts count="40">
    <font>
      <sz val="10"/>
      <name val="Arial"/>
      <family val="0"/>
    </font>
    <font>
      <sz val="14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41" fontId="0" fillId="0" borderId="0" xfId="0" applyNumberFormat="1" applyAlignment="1">
      <alignment horizontal="centerContinuous"/>
    </xf>
    <xf numFmtId="164" fontId="0" fillId="0" borderId="0" xfId="0" applyNumberForma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41" fontId="3" fillId="0" borderId="0" xfId="0" applyNumberFormat="1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41" fontId="0" fillId="0" borderId="0" xfId="0" applyNumberFormat="1" applyAlignment="1">
      <alignment/>
    </xf>
    <xf numFmtId="164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5" fontId="0" fillId="0" borderId="0" xfId="42" applyNumberFormat="1" applyFont="1" applyAlignment="1">
      <alignment/>
    </xf>
    <xf numFmtId="0" fontId="5" fillId="0" borderId="0" xfId="0" applyFont="1" applyAlignment="1">
      <alignment/>
    </xf>
    <xf numFmtId="165" fontId="0" fillId="0" borderId="0" xfId="42" applyNumberFormat="1" applyFont="1" applyAlignment="1">
      <alignment horizontal="centerContinuous"/>
    </xf>
    <xf numFmtId="165" fontId="3" fillId="0" borderId="0" xfId="42" applyNumberFormat="1" applyFont="1" applyAlignment="1">
      <alignment horizontal="centerContinuous"/>
    </xf>
    <xf numFmtId="0" fontId="0" fillId="0" borderId="0" xfId="0" applyFont="1" applyAlignment="1">
      <alignment/>
    </xf>
    <xf numFmtId="170" fontId="0" fillId="0" borderId="0" xfId="44" applyNumberFormat="1" applyFont="1" applyAlignment="1">
      <alignment/>
    </xf>
    <xf numFmtId="41" fontId="0" fillId="0" borderId="0" xfId="0" applyNumberFormat="1" applyAlignment="1">
      <alignment horizontal="center"/>
    </xf>
    <xf numFmtId="165" fontId="0" fillId="0" borderId="0" xfId="42" applyNumberFormat="1" applyFont="1" applyAlignment="1">
      <alignment horizontal="center"/>
    </xf>
    <xf numFmtId="41" fontId="5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164" fontId="5" fillId="0" borderId="0" xfId="0" applyNumberFormat="1" applyFont="1" applyAlignment="1">
      <alignment horizontal="center"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41" fontId="0" fillId="0" borderId="0" xfId="0" applyNumberFormat="1" applyFill="1" applyAlignment="1">
      <alignment/>
    </xf>
    <xf numFmtId="174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41" fontId="5" fillId="0" borderId="10" xfId="0" applyNumberFormat="1" applyFont="1" applyBorder="1" applyAlignment="1">
      <alignment horizontal="center"/>
    </xf>
    <xf numFmtId="1" fontId="5" fillId="0" borderId="10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3.140625" style="9" customWidth="1"/>
    <col min="3" max="3" width="13.8515625" style="9" customWidth="1"/>
    <col min="4" max="4" width="11.57421875" style="9" customWidth="1"/>
    <col min="5" max="5" width="10.00390625" style="10" bestFit="1" customWidth="1"/>
    <col min="6" max="6" width="9.140625" style="9" customWidth="1"/>
    <col min="7" max="7" width="11.140625" style="9" bestFit="1" customWidth="1"/>
    <col min="8" max="8" width="11.7109375" style="9" customWidth="1"/>
    <col min="9" max="9" width="11.00390625" style="9" customWidth="1"/>
    <col min="10" max="10" width="12.421875" style="9" customWidth="1"/>
    <col min="11" max="11" width="10.00390625" style="10" bestFit="1" customWidth="1"/>
    <col min="12" max="12" width="14.00390625" style="0" bestFit="1" customWidth="1"/>
    <col min="13" max="13" width="3.140625" style="0" customWidth="1"/>
    <col min="14" max="14" width="12.57421875" style="0" bestFit="1" customWidth="1"/>
    <col min="15" max="15" width="11.7109375" style="0" customWidth="1"/>
  </cols>
  <sheetData>
    <row r="2" spans="1:11" ht="18">
      <c r="A2" s="1" t="s">
        <v>0</v>
      </c>
      <c r="B2" s="2"/>
      <c r="C2" s="2"/>
      <c r="D2" s="2"/>
      <c r="E2" s="3"/>
      <c r="F2" s="2"/>
      <c r="G2" s="2"/>
      <c r="H2" s="2"/>
      <c r="I2" s="2"/>
      <c r="J2" s="2"/>
      <c r="K2" s="3"/>
    </row>
    <row r="3" spans="1:11" ht="18">
      <c r="A3" s="4" t="s">
        <v>1</v>
      </c>
      <c r="B3" s="2"/>
      <c r="C3" s="2"/>
      <c r="D3" s="2"/>
      <c r="E3" s="3"/>
      <c r="F3" s="2"/>
      <c r="G3" s="2"/>
      <c r="H3" s="2"/>
      <c r="I3" s="2"/>
      <c r="J3" s="2"/>
      <c r="K3" s="3"/>
    </row>
    <row r="4" spans="1:11" ht="18.75">
      <c r="A4" s="5" t="s">
        <v>2</v>
      </c>
      <c r="B4" s="6"/>
      <c r="C4" s="6"/>
      <c r="D4" s="6"/>
      <c r="E4" s="7"/>
      <c r="F4" s="6"/>
      <c r="G4" s="6"/>
      <c r="H4" s="6"/>
      <c r="I4" s="2"/>
      <c r="J4" s="2"/>
      <c r="K4" s="3"/>
    </row>
    <row r="5" spans="1:11" ht="15.75">
      <c r="A5" s="8" t="s">
        <v>30</v>
      </c>
      <c r="B5" s="2"/>
      <c r="C5" s="2"/>
      <c r="D5" s="2"/>
      <c r="E5" s="3"/>
      <c r="F5" s="2"/>
      <c r="G5" s="2"/>
      <c r="H5" s="2"/>
      <c r="I5" s="2"/>
      <c r="J5" s="2"/>
      <c r="K5" s="3"/>
    </row>
    <row r="6" ht="12.75">
      <c r="J6" s="25"/>
    </row>
    <row r="7" ht="12.75">
      <c r="J7" s="25"/>
    </row>
    <row r="9" spans="1:11" ht="13.5" thickBot="1">
      <c r="A9" s="31" t="s">
        <v>3</v>
      </c>
      <c r="B9" s="31"/>
      <c r="C9" s="31"/>
      <c r="D9" s="31"/>
      <c r="E9" s="31"/>
      <c r="F9" s="11"/>
      <c r="G9" s="31" t="s">
        <v>4</v>
      </c>
      <c r="H9" s="31"/>
      <c r="I9" s="31"/>
      <c r="J9" s="31"/>
      <c r="K9" s="31"/>
    </row>
    <row r="10" spans="2:11" ht="12.75">
      <c r="B10" s="22" t="s">
        <v>28</v>
      </c>
      <c r="C10" s="22" t="s">
        <v>29</v>
      </c>
      <c r="D10" s="22" t="s">
        <v>5</v>
      </c>
      <c r="E10" s="24" t="s">
        <v>6</v>
      </c>
      <c r="H10" s="22" t="s">
        <v>28</v>
      </c>
      <c r="I10" s="22" t="s">
        <v>29</v>
      </c>
      <c r="J10" s="22" t="s">
        <v>5</v>
      </c>
      <c r="K10" s="24" t="s">
        <v>6</v>
      </c>
    </row>
    <row r="11" ht="12.75">
      <c r="A11" t="s">
        <v>7</v>
      </c>
    </row>
    <row r="12" spans="1:11" ht="12.75">
      <c r="A12" t="s">
        <v>8</v>
      </c>
      <c r="B12" s="9">
        <v>1540541.65</v>
      </c>
      <c r="C12" s="28">
        <v>1465786.09</v>
      </c>
      <c r="D12" s="9">
        <f>C12-B12</f>
        <v>-74755.55999999982</v>
      </c>
      <c r="E12" s="10">
        <f>D12/B12</f>
        <v>-0.04852550400049218</v>
      </c>
      <c r="G12" s="9" t="s">
        <v>8</v>
      </c>
      <c r="H12" s="9">
        <v>1540541.65</v>
      </c>
      <c r="I12" s="9">
        <f>C12</f>
        <v>1465786.09</v>
      </c>
      <c r="J12" s="9">
        <f>I12-H12</f>
        <v>-74755.55999999982</v>
      </c>
      <c r="K12" s="10">
        <f>J12/H12</f>
        <v>-0.04852550400049218</v>
      </c>
    </row>
    <row r="13" spans="1:15" ht="12.75">
      <c r="A13" t="s">
        <v>9</v>
      </c>
      <c r="B13" s="9">
        <v>2586540.29</v>
      </c>
      <c r="C13" s="28">
        <v>2565305.02</v>
      </c>
      <c r="D13" s="9">
        <f>C13-B13</f>
        <v>-21235.27000000002</v>
      </c>
      <c r="E13" s="10">
        <f>D13/B13</f>
        <v>-0.008209912709304837</v>
      </c>
      <c r="G13" s="9" t="s">
        <v>9</v>
      </c>
      <c r="H13" s="9">
        <v>4127081.94</v>
      </c>
      <c r="I13" s="9">
        <f>I12+C13</f>
        <v>4031091.1100000003</v>
      </c>
      <c r="J13" s="9">
        <f>I13-H13</f>
        <v>-95990.82999999961</v>
      </c>
      <c r="K13" s="10">
        <f>J13/H13</f>
        <v>-0.023258765247583045</v>
      </c>
      <c r="O13" s="23"/>
    </row>
    <row r="14" spans="1:15" ht="12.75">
      <c r="A14" t="s">
        <v>10</v>
      </c>
      <c r="B14" s="9">
        <v>2099469.32</v>
      </c>
      <c r="C14" s="28">
        <f>1825769.49+260824.18+517.5</f>
        <v>2087111.17</v>
      </c>
      <c r="D14" s="9">
        <f>C14-B14</f>
        <v>-12358.149999999907</v>
      </c>
      <c r="E14" s="10">
        <f>D14/B14</f>
        <v>-0.005886320834638302</v>
      </c>
      <c r="G14" s="9" t="s">
        <v>10</v>
      </c>
      <c r="H14" s="9">
        <v>6226551.26</v>
      </c>
      <c r="I14" s="9">
        <f>I13+C14</f>
        <v>6118202.28</v>
      </c>
      <c r="J14" s="9">
        <f>I14-H14</f>
        <v>-108348.97999999952</v>
      </c>
      <c r="K14" s="10">
        <f>J14/H14</f>
        <v>-0.017401122302813824</v>
      </c>
      <c r="O14" s="9"/>
    </row>
    <row r="15" spans="1:8" ht="12.75">
      <c r="A15" t="s">
        <v>11</v>
      </c>
      <c r="B15" s="9">
        <v>1051434.74</v>
      </c>
      <c r="C15" s="30"/>
      <c r="G15" s="9" t="s">
        <v>11</v>
      </c>
      <c r="H15" s="9">
        <v>7277986</v>
      </c>
    </row>
    <row r="16" spans="1:15" ht="12.75">
      <c r="A16" t="s">
        <v>12</v>
      </c>
      <c r="B16" s="9">
        <v>661738.77</v>
      </c>
      <c r="C16" s="30"/>
      <c r="G16" s="9" t="s">
        <v>12</v>
      </c>
      <c r="H16" s="9">
        <v>7939724.77</v>
      </c>
      <c r="N16" s="23"/>
      <c r="O16" s="27"/>
    </row>
    <row r="17" spans="1:14" ht="12.75">
      <c r="A17" t="s">
        <v>13</v>
      </c>
      <c r="B17" s="9">
        <v>497445.39</v>
      </c>
      <c r="C17" s="30"/>
      <c r="G17" s="9" t="s">
        <v>13</v>
      </c>
      <c r="H17" s="9">
        <v>8437170.16</v>
      </c>
      <c r="L17" s="23"/>
      <c r="N17" s="23"/>
    </row>
    <row r="18" spans="1:14" ht="12.75">
      <c r="A18" t="s">
        <v>14</v>
      </c>
      <c r="B18" s="9">
        <v>759709.42</v>
      </c>
      <c r="C18" s="30"/>
      <c r="G18" s="9" t="s">
        <v>14</v>
      </c>
      <c r="H18" s="9">
        <v>9196879.58</v>
      </c>
      <c r="N18" s="23"/>
    </row>
    <row r="19" spans="1:14" ht="12.75">
      <c r="A19" t="s">
        <v>15</v>
      </c>
      <c r="B19" s="9">
        <v>722508.39</v>
      </c>
      <c r="C19" s="27"/>
      <c r="G19" s="9" t="s">
        <v>15</v>
      </c>
      <c r="H19" s="9">
        <v>9919387.97</v>
      </c>
      <c r="N19" s="23"/>
    </row>
    <row r="20" spans="1:14" ht="12.75">
      <c r="A20" t="s">
        <v>16</v>
      </c>
      <c r="B20" s="9">
        <v>629910.6499999999</v>
      </c>
      <c r="C20" s="27"/>
      <c r="G20" s="9" t="s">
        <v>16</v>
      </c>
      <c r="H20" s="9">
        <v>10549298.62</v>
      </c>
      <c r="N20" s="23"/>
    </row>
    <row r="21" spans="1:15" ht="12.75">
      <c r="A21" t="s">
        <v>17</v>
      </c>
      <c r="B21" s="9">
        <v>648992.62</v>
      </c>
      <c r="C21" s="27"/>
      <c r="G21" s="9" t="s">
        <v>18</v>
      </c>
      <c r="H21" s="9">
        <v>11198291.24</v>
      </c>
      <c r="N21" s="23"/>
      <c r="O21" s="9"/>
    </row>
    <row r="22" spans="1:8" ht="12.75">
      <c r="A22" t="s">
        <v>19</v>
      </c>
      <c r="B22" s="9">
        <v>699743.89</v>
      </c>
      <c r="C22" s="27"/>
      <c r="G22" s="9" t="s">
        <v>19</v>
      </c>
      <c r="H22" s="9">
        <v>11898035.13</v>
      </c>
    </row>
    <row r="23" spans="1:14" ht="12.75">
      <c r="A23" t="s">
        <v>20</v>
      </c>
      <c r="B23" s="9">
        <v>755424.7</v>
      </c>
      <c r="C23" s="27"/>
      <c r="G23" s="9" t="s">
        <v>20</v>
      </c>
      <c r="H23" s="9">
        <v>12653459.83</v>
      </c>
      <c r="N23" s="26"/>
    </row>
    <row r="25" spans="2:14" ht="12.75">
      <c r="B25" s="9" t="s">
        <v>7</v>
      </c>
      <c r="N25" s="29"/>
    </row>
    <row r="26" spans="1:4" ht="12.75">
      <c r="A26" s="15" t="s">
        <v>21</v>
      </c>
      <c r="B26" s="9">
        <f>SUM(B12:B25)</f>
        <v>12653459.83</v>
      </c>
      <c r="C26" s="9">
        <f>SUM(C12:C25)</f>
        <v>6118202.28</v>
      </c>
      <c r="D26" s="9">
        <f>SUM(D12:D25)</f>
        <v>-108348.97999999975</v>
      </c>
    </row>
    <row r="27" ht="12.75">
      <c r="C27" s="20"/>
    </row>
    <row r="29" ht="12.75">
      <c r="A29" t="s">
        <v>24</v>
      </c>
    </row>
    <row r="30" ht="12.75">
      <c r="A30" s="18" t="s">
        <v>25</v>
      </c>
    </row>
    <row r="31" spans="1:11" ht="12.75">
      <c r="A31" s="18"/>
      <c r="K31" s="19"/>
    </row>
  </sheetData>
  <sheetProtection sheet="1"/>
  <mergeCells count="2">
    <mergeCell ref="A9:E9"/>
    <mergeCell ref="G9:K9"/>
  </mergeCells>
  <printOptions horizontalCentered="1"/>
  <pageMargins left="0.2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1.140625" style="9" customWidth="1"/>
    <col min="3" max="3" width="13.7109375" style="9" customWidth="1"/>
    <col min="4" max="4" width="12.00390625" style="9" customWidth="1"/>
    <col min="5" max="5" width="10.140625" style="10" customWidth="1"/>
    <col min="6" max="6" width="9.140625" style="9" customWidth="1"/>
    <col min="7" max="7" width="12.140625" style="9" customWidth="1"/>
    <col min="8" max="9" width="11.57421875" style="9" customWidth="1"/>
    <col min="10" max="10" width="12.140625" style="9" customWidth="1"/>
    <col min="11" max="11" width="11.140625" style="10" customWidth="1"/>
    <col min="12" max="12" width="11.28125" style="0" bestFit="1" customWidth="1"/>
  </cols>
  <sheetData>
    <row r="2" spans="1:11" ht="18">
      <c r="A2" s="1" t="s">
        <v>0</v>
      </c>
      <c r="B2" s="2"/>
      <c r="C2" s="2"/>
      <c r="D2" s="2"/>
      <c r="E2" s="3"/>
      <c r="F2" s="2"/>
      <c r="G2" s="2"/>
      <c r="H2" s="2"/>
      <c r="I2" s="2"/>
      <c r="J2" s="2"/>
      <c r="K2" s="3"/>
    </row>
    <row r="3" spans="1:11" ht="18">
      <c r="A3" s="4" t="s">
        <v>1</v>
      </c>
      <c r="B3" s="2"/>
      <c r="C3" s="2"/>
      <c r="D3" s="2"/>
      <c r="E3" s="3"/>
      <c r="F3" s="2"/>
      <c r="G3" s="2"/>
      <c r="H3" s="2"/>
      <c r="I3" s="2"/>
      <c r="J3" s="2"/>
      <c r="K3" s="3"/>
    </row>
    <row r="4" spans="1:11" ht="18.75">
      <c r="A4" s="5" t="s">
        <v>22</v>
      </c>
      <c r="B4" s="6"/>
      <c r="C4" s="6"/>
      <c r="D4" s="6"/>
      <c r="E4" s="7"/>
      <c r="F4" s="6"/>
      <c r="G4" s="6"/>
      <c r="H4" s="6"/>
      <c r="I4" s="2"/>
      <c r="J4" s="2"/>
      <c r="K4" s="3"/>
    </row>
    <row r="5" spans="1:11" ht="15.75">
      <c r="A5" s="8" t="str">
        <f>'2023-24 TOTALS'!A5</f>
        <v>As of September 30, 2023*</v>
      </c>
      <c r="B5" s="2"/>
      <c r="C5" s="2"/>
      <c r="D5" s="2"/>
      <c r="E5" s="3"/>
      <c r="F5" s="2"/>
      <c r="G5" s="2"/>
      <c r="H5" s="2"/>
      <c r="I5" s="2"/>
      <c r="J5" s="2"/>
      <c r="K5" s="3"/>
    </row>
    <row r="9" spans="1:11" ht="13.5" thickBot="1">
      <c r="A9" s="31" t="s">
        <v>3</v>
      </c>
      <c r="B9" s="31"/>
      <c r="C9" s="31"/>
      <c r="D9" s="31"/>
      <c r="E9" s="31"/>
      <c r="F9" s="11"/>
      <c r="G9" s="31" t="s">
        <v>4</v>
      </c>
      <c r="H9" s="31"/>
      <c r="I9" s="31"/>
      <c r="J9" s="31"/>
      <c r="K9" s="31"/>
    </row>
    <row r="10" spans="2:11" ht="12.75">
      <c r="B10" s="22" t="s">
        <v>28</v>
      </c>
      <c r="C10" s="22" t="s">
        <v>29</v>
      </c>
      <c r="D10" s="12" t="s">
        <v>5</v>
      </c>
      <c r="E10" s="13" t="s">
        <v>6</v>
      </c>
      <c r="H10" s="22" t="s">
        <v>28</v>
      </c>
      <c r="I10" s="22" t="s">
        <v>29</v>
      </c>
      <c r="J10" s="12" t="s">
        <v>5</v>
      </c>
      <c r="K10" s="13" t="s">
        <v>6</v>
      </c>
    </row>
    <row r="11" ht="12.75">
      <c r="A11" t="s">
        <v>7</v>
      </c>
    </row>
    <row r="12" spans="1:11" ht="12.75">
      <c r="A12" t="s">
        <v>8</v>
      </c>
      <c r="B12" s="9">
        <v>1486366.68</v>
      </c>
      <c r="C12" s="9">
        <v>1420062</v>
      </c>
      <c r="D12" s="9">
        <f>C12-B12</f>
        <v>-66304.67999999993</v>
      </c>
      <c r="E12" s="10">
        <f>D12/B12</f>
        <v>-0.04460856186577052</v>
      </c>
      <c r="G12" s="9" t="s">
        <v>8</v>
      </c>
      <c r="H12" s="9">
        <v>1486366.68</v>
      </c>
      <c r="I12" s="9">
        <f>C12</f>
        <v>1420062</v>
      </c>
      <c r="J12" s="9">
        <f>I12-H12</f>
        <v>-66304.67999999993</v>
      </c>
      <c r="K12" s="10">
        <f>J12/H12</f>
        <v>-0.04460856186577052</v>
      </c>
    </row>
    <row r="13" spans="1:11" ht="12.75">
      <c r="A13" t="s">
        <v>9</v>
      </c>
      <c r="B13" s="9">
        <v>2549353.87</v>
      </c>
      <c r="C13" s="9">
        <v>2518631.97</v>
      </c>
      <c r="D13" s="9">
        <f>C13-B13</f>
        <v>-30721.899999999907</v>
      </c>
      <c r="E13" s="10">
        <f>D13/B13</f>
        <v>-0.012050857419805711</v>
      </c>
      <c r="G13" s="9" t="s">
        <v>9</v>
      </c>
      <c r="H13" s="9">
        <v>4035720.55</v>
      </c>
      <c r="I13" s="9">
        <f>I12+C13</f>
        <v>3938693.97</v>
      </c>
      <c r="J13" s="9">
        <f>I13-H13</f>
        <v>-97026.57999999961</v>
      </c>
      <c r="K13" s="10">
        <f>J13/H13</f>
        <v>-0.0240419471065705</v>
      </c>
    </row>
    <row r="14" spans="1:11" ht="12.75">
      <c r="A14" t="s">
        <v>10</v>
      </c>
      <c r="B14" s="9">
        <v>2072410.99</v>
      </c>
      <c r="C14" s="9">
        <v>2048761.48</v>
      </c>
      <c r="D14" s="9">
        <f>C14-B14</f>
        <v>-23649.51000000001</v>
      </c>
      <c r="E14" s="10">
        <f>D14/B14</f>
        <v>-0.011411592639739867</v>
      </c>
      <c r="G14" s="9" t="s">
        <v>10</v>
      </c>
      <c r="H14" s="9">
        <v>6108131.54</v>
      </c>
      <c r="I14" s="9">
        <f>I13+C14</f>
        <v>5987455.45</v>
      </c>
      <c r="J14" s="9">
        <f>I14-H14</f>
        <v>-120676.08999999985</v>
      </c>
      <c r="K14" s="10">
        <f>J14/H14</f>
        <v>-0.019756629209723903</v>
      </c>
    </row>
    <row r="15" spans="1:8" ht="12.75">
      <c r="A15" t="s">
        <v>11</v>
      </c>
      <c r="B15" s="9">
        <v>991807.71</v>
      </c>
      <c r="G15" s="9" t="s">
        <v>11</v>
      </c>
      <c r="H15" s="9">
        <v>7099939.25</v>
      </c>
    </row>
    <row r="16" spans="1:8" ht="12.75">
      <c r="A16" t="s">
        <v>12</v>
      </c>
      <c r="B16" s="9">
        <v>648945.24</v>
      </c>
      <c r="G16" s="9" t="s">
        <v>12</v>
      </c>
      <c r="H16" s="9">
        <v>7748884.49</v>
      </c>
    </row>
    <row r="17" spans="1:8" ht="12.75">
      <c r="A17" t="s">
        <v>13</v>
      </c>
      <c r="B17" s="9">
        <v>491500.87</v>
      </c>
      <c r="G17" s="9" t="s">
        <v>13</v>
      </c>
      <c r="H17" s="9">
        <v>8240385.36</v>
      </c>
    </row>
    <row r="18" spans="1:8" ht="12.75">
      <c r="A18" t="s">
        <v>14</v>
      </c>
      <c r="B18" s="9">
        <v>726551.52</v>
      </c>
      <c r="G18" s="9" t="s">
        <v>14</v>
      </c>
      <c r="H18" s="9">
        <v>8966936.88</v>
      </c>
    </row>
    <row r="19" spans="1:8" ht="12.75">
      <c r="A19" t="s">
        <v>15</v>
      </c>
      <c r="B19" s="9">
        <v>715299.69</v>
      </c>
      <c r="G19" s="9" t="s">
        <v>15</v>
      </c>
      <c r="H19" s="9">
        <v>9682236.57</v>
      </c>
    </row>
    <row r="20" spans="1:8" ht="12.75">
      <c r="A20" t="s">
        <v>16</v>
      </c>
      <c r="B20" s="9">
        <v>623189.58</v>
      </c>
      <c r="G20" s="9" t="s">
        <v>16</v>
      </c>
      <c r="H20" s="9">
        <v>10305426.15</v>
      </c>
    </row>
    <row r="21" spans="1:8" ht="12.75">
      <c r="A21" t="s">
        <v>17</v>
      </c>
      <c r="B21" s="9">
        <v>633172.41</v>
      </c>
      <c r="G21" s="9" t="s">
        <v>18</v>
      </c>
      <c r="H21" s="9">
        <v>10938598.56</v>
      </c>
    </row>
    <row r="22" spans="1:8" ht="12.75">
      <c r="A22" t="s">
        <v>19</v>
      </c>
      <c r="B22" s="9">
        <v>691004.59</v>
      </c>
      <c r="G22" s="9" t="s">
        <v>19</v>
      </c>
      <c r="H22" s="9">
        <v>11629603.15</v>
      </c>
    </row>
    <row r="23" spans="1:8" ht="12.75">
      <c r="A23" t="s">
        <v>20</v>
      </c>
      <c r="B23" s="9">
        <v>746294.22</v>
      </c>
      <c r="G23" s="9" t="s">
        <v>20</v>
      </c>
      <c r="H23" s="9">
        <v>12375897.370000001</v>
      </c>
    </row>
    <row r="25" ht="12.75">
      <c r="B25" s="9" t="s">
        <v>7</v>
      </c>
    </row>
    <row r="26" spans="1:4" ht="12.75">
      <c r="A26" s="15" t="s">
        <v>21</v>
      </c>
      <c r="B26" s="9">
        <f>SUM(B12:B25)</f>
        <v>12375897.370000001</v>
      </c>
      <c r="C26" s="9">
        <f>SUM(C12:C25)</f>
        <v>5987455.45</v>
      </c>
      <c r="D26" s="9">
        <f>SUM(D12:D25)</f>
        <v>-120676.08999999985</v>
      </c>
    </row>
    <row r="27" ht="12.75">
      <c r="C27" s="20"/>
    </row>
    <row r="29" ht="12.75">
      <c r="A29" t="s">
        <v>24</v>
      </c>
    </row>
    <row r="30" ht="12.75">
      <c r="A30" t="s">
        <v>25</v>
      </c>
    </row>
    <row r="31" spans="1:11" ht="12.75">
      <c r="A31" s="18"/>
      <c r="K31" s="19"/>
    </row>
  </sheetData>
  <sheetProtection sheet="1"/>
  <mergeCells count="2">
    <mergeCell ref="A9:E9"/>
    <mergeCell ref="G9:K9"/>
  </mergeCells>
  <printOptions horizontalCentered="1"/>
  <pageMargins left="0.25" right="0.2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0.140625" style="9" customWidth="1"/>
    <col min="3" max="3" width="11.00390625" style="14" customWidth="1"/>
    <col min="4" max="4" width="11.00390625" style="9" customWidth="1"/>
    <col min="5" max="5" width="10.28125" style="10" customWidth="1"/>
    <col min="6" max="6" width="9.140625" style="9" customWidth="1"/>
    <col min="7" max="7" width="12.140625" style="9" customWidth="1"/>
    <col min="8" max="9" width="10.421875" style="9" customWidth="1"/>
    <col min="10" max="10" width="11.00390625" style="9" customWidth="1"/>
    <col min="11" max="11" width="11.140625" style="10" customWidth="1"/>
    <col min="12" max="12" width="9.7109375" style="0" bestFit="1" customWidth="1"/>
  </cols>
  <sheetData>
    <row r="2" spans="1:11" ht="18">
      <c r="A2" s="1" t="s">
        <v>0</v>
      </c>
      <c r="B2" s="2"/>
      <c r="C2" s="16"/>
      <c r="D2" s="2"/>
      <c r="E2" s="3"/>
      <c r="F2" s="2"/>
      <c r="G2" s="2"/>
      <c r="H2" s="2"/>
      <c r="I2" s="2"/>
      <c r="J2" s="2"/>
      <c r="K2" s="3"/>
    </row>
    <row r="3" spans="1:11" ht="18">
      <c r="A3" s="4" t="s">
        <v>1</v>
      </c>
      <c r="B3" s="2"/>
      <c r="C3" s="16"/>
      <c r="D3" s="2"/>
      <c r="E3" s="3"/>
      <c r="F3" s="2"/>
      <c r="G3" s="2"/>
      <c r="H3" s="2"/>
      <c r="I3" s="2"/>
      <c r="J3" s="2"/>
      <c r="K3" s="3"/>
    </row>
    <row r="4" spans="1:11" ht="18.75">
      <c r="A4" s="5" t="s">
        <v>23</v>
      </c>
      <c r="B4" s="6"/>
      <c r="C4" s="17"/>
      <c r="D4" s="6"/>
      <c r="E4" s="7"/>
      <c r="F4" s="6"/>
      <c r="G4" s="6"/>
      <c r="H4" s="6"/>
      <c r="I4" s="2"/>
      <c r="J4" s="2"/>
      <c r="K4" s="3"/>
    </row>
    <row r="5" spans="1:11" ht="15.75">
      <c r="A5" s="8" t="str">
        <f>'2023-24 TOTALS'!A5</f>
        <v>As of September 30, 2023*</v>
      </c>
      <c r="B5" s="2"/>
      <c r="C5" s="16"/>
      <c r="D5" s="2"/>
      <c r="E5" s="3"/>
      <c r="F5" s="2"/>
      <c r="G5" s="2"/>
      <c r="H5" s="2"/>
      <c r="I5" s="2"/>
      <c r="J5" s="2"/>
      <c r="K5" s="3"/>
    </row>
    <row r="9" spans="1:11" ht="13.5" thickBot="1">
      <c r="A9" s="32" t="s">
        <v>3</v>
      </c>
      <c r="B9" s="32"/>
      <c r="C9" s="32"/>
      <c r="D9" s="32"/>
      <c r="E9" s="32"/>
      <c r="F9" s="11"/>
      <c r="G9" s="31" t="s">
        <v>4</v>
      </c>
      <c r="H9" s="31"/>
      <c r="I9" s="31"/>
      <c r="J9" s="31"/>
      <c r="K9" s="31"/>
    </row>
    <row r="10" spans="2:11" ht="12.75">
      <c r="B10" s="22" t="s">
        <v>28</v>
      </c>
      <c r="C10" s="22" t="s">
        <v>29</v>
      </c>
      <c r="D10" s="22" t="s">
        <v>5</v>
      </c>
      <c r="E10" s="24" t="s">
        <v>6</v>
      </c>
      <c r="H10" s="22" t="s">
        <v>28</v>
      </c>
      <c r="I10" s="22" t="s">
        <v>29</v>
      </c>
      <c r="J10" s="22" t="s">
        <v>5</v>
      </c>
      <c r="K10" s="24" t="s">
        <v>6</v>
      </c>
    </row>
    <row r="11" spans="1:2" ht="12.75">
      <c r="A11" t="s">
        <v>7</v>
      </c>
      <c r="B11" s="14"/>
    </row>
    <row r="12" spans="1:11" ht="12.75">
      <c r="A12" t="s">
        <v>8</v>
      </c>
      <c r="B12" s="14">
        <v>54174.97</v>
      </c>
      <c r="C12" s="14">
        <v>45724.09</v>
      </c>
      <c r="D12" s="9">
        <f>C12-B12</f>
        <v>-8450.880000000005</v>
      </c>
      <c r="E12" s="10">
        <f>D12/B12</f>
        <v>-0.1559923337290266</v>
      </c>
      <c r="G12" s="9" t="s">
        <v>8</v>
      </c>
      <c r="H12" s="9">
        <v>54174.97</v>
      </c>
      <c r="I12" s="9">
        <f>C12</f>
        <v>45724.09</v>
      </c>
      <c r="J12" s="9">
        <f>I12-H12</f>
        <v>-8450.880000000005</v>
      </c>
      <c r="K12" s="10">
        <f>J12/H12</f>
        <v>-0.1559923337290266</v>
      </c>
    </row>
    <row r="13" spans="1:11" ht="12.75">
      <c r="A13" t="s">
        <v>9</v>
      </c>
      <c r="B13" s="14">
        <v>37186.42</v>
      </c>
      <c r="C13" s="14">
        <v>46673.05</v>
      </c>
      <c r="D13" s="9">
        <f>C13-B13</f>
        <v>9486.630000000005</v>
      </c>
      <c r="E13" s="10">
        <f>D13/B13</f>
        <v>0.2551100643729621</v>
      </c>
      <c r="G13" s="9" t="s">
        <v>9</v>
      </c>
      <c r="H13" s="9">
        <v>91361.39</v>
      </c>
      <c r="I13" s="9">
        <f>I12+C13</f>
        <v>92397.14</v>
      </c>
      <c r="J13" s="9">
        <f>I13-H13</f>
        <v>1035.75</v>
      </c>
      <c r="K13" s="10">
        <f>J13/H13</f>
        <v>0.011336845903942573</v>
      </c>
    </row>
    <row r="14" spans="1:11" ht="12.75">
      <c r="A14" t="s">
        <v>10</v>
      </c>
      <c r="B14" s="14">
        <v>27058.33</v>
      </c>
      <c r="C14" s="14">
        <v>38349.69</v>
      </c>
      <c r="D14" s="9">
        <f>C14-B14</f>
        <v>11291.36</v>
      </c>
      <c r="E14" s="10">
        <f>D14/B14</f>
        <v>0.41729700243880535</v>
      </c>
      <c r="G14" s="9" t="s">
        <v>10</v>
      </c>
      <c r="H14" s="9">
        <v>118419.72</v>
      </c>
      <c r="I14" s="9">
        <f>I13+C14</f>
        <v>130746.83</v>
      </c>
      <c r="J14" s="9">
        <f>I14-H14</f>
        <v>12327.11</v>
      </c>
      <c r="K14" s="10">
        <f>J14/H14</f>
        <v>0.10409676699117343</v>
      </c>
    </row>
    <row r="15" spans="1:8" ht="12.75">
      <c r="A15" t="s">
        <v>11</v>
      </c>
      <c r="B15" s="14">
        <v>59627.03</v>
      </c>
      <c r="G15" s="9" t="s">
        <v>11</v>
      </c>
      <c r="H15" s="9">
        <v>178046.75</v>
      </c>
    </row>
    <row r="16" spans="1:8" ht="12.75">
      <c r="A16" t="s">
        <v>12</v>
      </c>
      <c r="B16" s="14">
        <v>12793.53</v>
      </c>
      <c r="G16" s="9" t="s">
        <v>12</v>
      </c>
      <c r="H16" s="9">
        <v>190840.28</v>
      </c>
    </row>
    <row r="17" spans="1:8" ht="12.75">
      <c r="A17" t="s">
        <v>13</v>
      </c>
      <c r="B17" s="14">
        <v>5944.52</v>
      </c>
      <c r="G17" s="9" t="s">
        <v>13</v>
      </c>
      <c r="H17" s="9">
        <v>196784.8</v>
      </c>
    </row>
    <row r="18" spans="1:8" ht="12.75">
      <c r="A18" t="s">
        <v>14</v>
      </c>
      <c r="B18" s="14">
        <v>33157.9</v>
      </c>
      <c r="G18" s="9" t="s">
        <v>14</v>
      </c>
      <c r="H18" s="9">
        <v>229942.69999999998</v>
      </c>
    </row>
    <row r="19" spans="1:8" ht="12.75">
      <c r="A19" t="s">
        <v>15</v>
      </c>
      <c r="B19" s="14">
        <v>7208.7</v>
      </c>
      <c r="G19" s="9" t="s">
        <v>15</v>
      </c>
      <c r="H19" s="9">
        <v>237151.4</v>
      </c>
    </row>
    <row r="20" spans="1:8" ht="12.75">
      <c r="A20" t="s">
        <v>16</v>
      </c>
      <c r="B20" s="14">
        <v>6721.07</v>
      </c>
      <c r="G20" s="9" t="s">
        <v>16</v>
      </c>
      <c r="H20" s="9">
        <v>243872.47</v>
      </c>
    </row>
    <row r="21" spans="1:8" ht="12.75">
      <c r="A21" t="s">
        <v>17</v>
      </c>
      <c r="B21" s="14">
        <v>15820.21</v>
      </c>
      <c r="G21" s="9" t="s">
        <v>18</v>
      </c>
      <c r="H21" s="9">
        <v>259692.68</v>
      </c>
    </row>
    <row r="22" spans="1:8" ht="12.75">
      <c r="A22" t="s">
        <v>19</v>
      </c>
      <c r="B22" s="14">
        <v>8739.3</v>
      </c>
      <c r="G22" s="9" t="s">
        <v>19</v>
      </c>
      <c r="H22" s="9">
        <v>268431.98</v>
      </c>
    </row>
    <row r="23" spans="1:8" ht="12.75">
      <c r="A23" t="s">
        <v>20</v>
      </c>
      <c r="B23" s="14">
        <v>9130.48</v>
      </c>
      <c r="G23" s="9" t="s">
        <v>20</v>
      </c>
      <c r="H23" s="9">
        <v>277562.45999999996</v>
      </c>
    </row>
    <row r="24" ht="12.75">
      <c r="B24" s="14"/>
    </row>
    <row r="25" ht="12.75">
      <c r="B25" s="14"/>
    </row>
    <row r="26" spans="1:4" ht="12.75">
      <c r="A26" s="15" t="s">
        <v>21</v>
      </c>
      <c r="B26" s="9">
        <f>SUM(B12:B25)</f>
        <v>277562.45999999996</v>
      </c>
      <c r="C26" s="14">
        <f>SUM(C12:C25)</f>
        <v>130746.83</v>
      </c>
      <c r="D26" s="9">
        <f>SUM(D12:D25)</f>
        <v>12327.11</v>
      </c>
    </row>
    <row r="27" spans="1:3" ht="12.75">
      <c r="A27" s="15"/>
      <c r="C27" s="21"/>
    </row>
    <row r="28" ht="12.75">
      <c r="A28" s="18"/>
    </row>
    <row r="29" ht="12.75">
      <c r="A29" s="18" t="s">
        <v>26</v>
      </c>
    </row>
    <row r="30" ht="12.75">
      <c r="A30" t="s">
        <v>27</v>
      </c>
    </row>
    <row r="31" spans="1:11" ht="12.75">
      <c r="A31" s="18"/>
      <c r="C31" s="9"/>
      <c r="K31" s="19"/>
    </row>
  </sheetData>
  <sheetProtection sheet="1"/>
  <mergeCells count="2">
    <mergeCell ref="A9:E9"/>
    <mergeCell ref="G9:K9"/>
  </mergeCells>
  <printOptions horizontalCentered="1"/>
  <pageMargins left="0.25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Deschutes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Judi Hasse</cp:lastModifiedBy>
  <cp:lastPrinted>2023-10-09T23:09:16Z</cp:lastPrinted>
  <dcterms:created xsi:type="dcterms:W3CDTF">2001-08-08T17:06:06Z</dcterms:created>
  <dcterms:modified xsi:type="dcterms:W3CDTF">2023-10-09T23:09:33Z</dcterms:modified>
  <cp:category/>
  <cp:version/>
  <cp:contentType/>
  <cp:contentStatus/>
</cp:coreProperties>
</file>